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sa Darmayasa\Downloads\"/>
    </mc:Choice>
  </mc:AlternateContent>
  <bookViews>
    <workbookView xWindow="-105" yWindow="-105" windowWidth="23250" windowHeight="13890" activeTab="1"/>
  </bookViews>
  <sheets>
    <sheet name="Realisasi APBDes" sheetId="4" r:id="rId1"/>
    <sheet name="Prioritas DD 2026" sheetId="5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0" i="5" l="1"/>
  <c r="D36" i="5" l="1"/>
  <c r="D43" i="5"/>
  <c r="D31" i="5"/>
  <c r="D27" i="5"/>
  <c r="D17" i="5"/>
  <c r="D11" i="5"/>
  <c r="D8" i="5"/>
  <c r="D54" i="4"/>
  <c r="C54" i="4"/>
  <c r="D44" i="4"/>
  <c r="C44" i="4"/>
  <c r="D38" i="4"/>
  <c r="C38" i="4"/>
  <c r="D34" i="4"/>
  <c r="C34" i="4"/>
  <c r="D28" i="4"/>
  <c r="C28" i="4"/>
  <c r="D21" i="4"/>
  <c r="C21" i="4"/>
  <c r="C48" i="4" s="1"/>
  <c r="E11" i="4"/>
  <c r="E12" i="4"/>
  <c r="E13" i="4"/>
  <c r="E14" i="4"/>
  <c r="E15" i="4"/>
  <c r="E17" i="4"/>
  <c r="E9" i="4"/>
  <c r="E26" i="4"/>
  <c r="D16" i="4"/>
  <c r="D10" i="4"/>
  <c r="C10" i="4"/>
  <c r="E10" i="4" s="1"/>
  <c r="C16" i="4"/>
  <c r="E46" i="4"/>
  <c r="E45" i="4"/>
  <c r="E44" i="4" s="1"/>
  <c r="E42" i="4"/>
  <c r="E41" i="4"/>
  <c r="E40" i="4"/>
  <c r="E39" i="4"/>
  <c r="E36" i="4"/>
  <c r="E34" i="4" s="1"/>
  <c r="E35" i="4"/>
  <c r="E32" i="4"/>
  <c r="E31" i="4"/>
  <c r="E30" i="4"/>
  <c r="E29" i="4"/>
  <c r="E25" i="4"/>
  <c r="E24" i="4"/>
  <c r="E23" i="4"/>
  <c r="E22" i="4"/>
  <c r="E21" i="4" s="1"/>
  <c r="E38" i="4" l="1"/>
  <c r="E28" i="4"/>
  <c r="D48" i="4"/>
  <c r="E16" i="4"/>
  <c r="E48" i="4"/>
  <c r="D18" i="4"/>
  <c r="C18" i="4"/>
  <c r="C49" i="4" s="1"/>
  <c r="D49" i="4" l="1"/>
  <c r="D56" i="4" s="1"/>
  <c r="E18" i="4"/>
  <c r="E49" i="4" s="1"/>
</calcChain>
</file>

<file path=xl/sharedStrings.xml><?xml version="1.0" encoding="utf-8"?>
<sst xmlns="http://schemas.openxmlformats.org/spreadsheetml/2006/main" count="110" uniqueCount="86">
  <si>
    <t>DESA DARMAYASA KECAMATAN PEJAWARAN KABUPATEN BANJARNEGARA</t>
  </si>
  <si>
    <t>Pendapatan Asli Desa (PAD)</t>
  </si>
  <si>
    <t>Alokasi Dana Desa (ADD)</t>
  </si>
  <si>
    <t>Dana Desa (DD)</t>
  </si>
  <si>
    <t>Bagi hasil Pajak dan Retribusi</t>
  </si>
  <si>
    <t>Bantuan Keuangan Kabupaten</t>
  </si>
  <si>
    <t>Bantuan Keuangan Provinsi</t>
  </si>
  <si>
    <t>Pendapatan Lain-lain</t>
  </si>
  <si>
    <t>Penanggulangan Bencana</t>
  </si>
  <si>
    <t>Bantuan Langsung Tunai Dana Desa</t>
  </si>
  <si>
    <t>Penerimaan Pembiayaan (Silpa Tahun sebelumnya)</t>
  </si>
  <si>
    <t>Pengeluaraan Pembiayaan (Penyertaan Modal BUMDes)</t>
  </si>
  <si>
    <t>LAPORAN REALISASAI APBDesa TAHUN 2025</t>
  </si>
  <si>
    <t>PENDAPATAN DESA</t>
  </si>
  <si>
    <t>BELANJA DESA</t>
  </si>
  <si>
    <t>BIDANG PENYELENGGARAAN PEMERINTAHAN DESA</t>
  </si>
  <si>
    <t>BIDANG PELAKSANAAN PEMBANGUNAN DESA</t>
  </si>
  <si>
    <t>BIDANG PEMBINAAN KEMASYARAKATAN DESA</t>
  </si>
  <si>
    <t>BIDANG PEMBERDAYAAN MASYARAKAT DESA</t>
  </si>
  <si>
    <t>BIDANG PENANGGULANGAN BENCANA, DARURAT DAN MENDESAK</t>
  </si>
  <si>
    <t>PEMBIAYAAN DESA</t>
  </si>
  <si>
    <t>Pendapatan Transfer</t>
  </si>
  <si>
    <t>Bunga Bank</t>
  </si>
  <si>
    <t>Penyelenggaraan Belanja Siltap, Tunjangan dan Operasional</t>
  </si>
  <si>
    <t>Penyediaan Sarana Prasarana Pemerintahan Desa</t>
  </si>
  <si>
    <t>Pengelolaan Administrasi Kependuukan (Pendataan Desa)</t>
  </si>
  <si>
    <t>Pengisian, Penetapan dan Mutasi Perangkat Desa</t>
  </si>
  <si>
    <t>Sub Bidang Pendidikan</t>
  </si>
  <si>
    <t>Sub Bidang Kesehatan</t>
  </si>
  <si>
    <t>Sub Bidang Pekerjaan Umum dan Penataan Ruang</t>
  </si>
  <si>
    <t>Sub Bidang Perhubungan, Komunikasi dan Informatika</t>
  </si>
  <si>
    <t>Sub Bidang Ketentraman dan Ketertiban Umum</t>
  </si>
  <si>
    <t>Sub Bidang Kepemudaan dan Olahraga</t>
  </si>
  <si>
    <t>Sub Bidang Pertanian dan Peternakan</t>
  </si>
  <si>
    <t xml:space="preserve">Sub Bidang Peningkatan Kapasitas Aparatur Desa </t>
  </si>
  <si>
    <t>Sub Bidang Pemberdayaan Perempuan dan Perlindungan Anak</t>
  </si>
  <si>
    <t>Sub Bidang Dukungan Penanaman Modal</t>
  </si>
  <si>
    <t>LOGO KAB &amp; KOP DESA</t>
  </si>
  <si>
    <t>Anggaran</t>
  </si>
  <si>
    <t>Realisasi</t>
  </si>
  <si>
    <t>Lebih/Kurang</t>
  </si>
  <si>
    <t>JUMLAH PENDAPATAN</t>
  </si>
  <si>
    <t>JUMLAH BELANJA</t>
  </si>
  <si>
    <t>SURPLUS/(DEFISIT)</t>
  </si>
  <si>
    <t>SILPA TAHUN BERJALAN</t>
  </si>
  <si>
    <t>JUMLAH PEMBIAYAAN</t>
  </si>
  <si>
    <t>MEDIA SOSIAL DESA</t>
  </si>
  <si>
    <t>FOTO KADES &amp; BAGROUND KANTOR DESA</t>
  </si>
  <si>
    <t>Sub Bidang Pertanahan</t>
  </si>
  <si>
    <t>LOGO KAB &amp; KEMENDES</t>
  </si>
  <si>
    <t>KOP DESA</t>
  </si>
  <si>
    <t>RENCANA PRIORITAS PENGGUNAAN DANA DESA TAHUN 2026</t>
  </si>
  <si>
    <t>Pengentasan Kemiskinan Ekstrim</t>
  </si>
  <si>
    <t>BLT Dana Desa</t>
  </si>
  <si>
    <t>Penguatan Desa Berketahanan Iklim dan Tangguh Bencana</t>
  </si>
  <si>
    <t>Penanganan Bencana Alam dan Non Alam</t>
  </si>
  <si>
    <t>Pembuatan/Perbaikan saluran air Dusun bandungan</t>
  </si>
  <si>
    <t>Penyediaan Media Komunikasi &amp; Rambu-rambu Desa/Lingkungan</t>
  </si>
  <si>
    <t>Penyuluhan dan Pemantauan Tumbuh Kembang Balita (Stunting)</t>
  </si>
  <si>
    <t>Sosialisasi dan Edukasi Pencegahan Penyalahgunaan Narkoba</t>
  </si>
  <si>
    <t xml:space="preserve">Pemberian Makanan Tambahan Penyuluhan </t>
  </si>
  <si>
    <t>Fasilitasi Pelaksanaan Rempug Stunting</t>
  </si>
  <si>
    <t>Pemberian Insentif Kader Posyandu &amp; Tenaga Pendidik PAUD</t>
  </si>
  <si>
    <t>Penyediaan Fasilitas &amp; Alat Bantu Kerja Kegiatan Posyandu</t>
  </si>
  <si>
    <t>Sosialisasi dan Edukadi Penyakit Menular &amp; Tidak Menular</t>
  </si>
  <si>
    <t>Pemeliharaan Jalan Usaha Pertanian Blok Weru</t>
  </si>
  <si>
    <t>Pemeliharaan Jalan Usaha Pertanian Blok Jambuer</t>
  </si>
  <si>
    <t>Pembangunan Infrastruktur Digital dan Teknologi di Desa</t>
  </si>
  <si>
    <t>Pengembangan Desa Digital (Internet, Website, sarana prasarana)</t>
  </si>
  <si>
    <t>Pendataan Indeks Desa</t>
  </si>
  <si>
    <t>Biaya Koordinasi Pemerintah Desa</t>
  </si>
  <si>
    <t>Dukungan Penanganan Kerawanan Sosial</t>
  </si>
  <si>
    <t>Penyelenggaraan Kegiatan/Ceremonial Desa</t>
  </si>
  <si>
    <t>Peningkatan Promosi Dan Penyediaan Layanan Dasar Kesehatan Skala Desa</t>
  </si>
  <si>
    <t>Program Ketahanan Pangan atau Lumbung Pangan, Energi, dan Lembaga  Ekonomi Desa lainnya</t>
  </si>
  <si>
    <t>Pembangunan dan Pemeliharaan Infrastruktur Desa melalui Program Padat  Karya Tunai Desa</t>
  </si>
  <si>
    <t>PAGU DANA DESA</t>
  </si>
  <si>
    <t>Dukungan Lahan KDMP</t>
  </si>
  <si>
    <t>-</t>
  </si>
  <si>
    <t>Sektor Prioritas lainnya sesuai potensi dan keunggulan Desa</t>
  </si>
  <si>
    <t>Dukungan sarana prasarana wisata alam Gunung Lumbung</t>
  </si>
  <si>
    <t>Operasional Pemerintah Desa bersumber Dana  Desa (3%)</t>
  </si>
  <si>
    <t>Pelatihan tentang Pengendalian Bencana (longsor, kekeringan &amp; banjir)</t>
  </si>
  <si>
    <t>Revitalisasi Sarana Prasarana Posyandu Darmabakti 3</t>
  </si>
  <si>
    <t>Pembangunan atau Rehabilitasi Jalan Rabat Betonlingkungan Dusun Jenggeran</t>
  </si>
  <si>
    <t>Pembangunan atau Rehabilitasi Jalan Rabat Beton lingkungan Dusun Gembongan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</si>
</sst>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Rp&quot;* #,##0_-;\-&quot;Rp&quot;* #,##0_-;_-&quot;Rp&quot;* &quot;-&quot;_-;_-@_-"/>
    <numFmt numFmtId="164" formatCode="_(* #,##0_);_(* \(#,##0\);_(* &quot;-&quot;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0"/>
      <name val="Calibri"/>
      <charset val="134"/>
      <scheme val="minor"/>
    </font>
    <font>
      <sz val="10"/>
      <name val="Arial"/>
      <charset val="134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000000"/>
      <name val="Helvetica-Bold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2"/>
      <color rgb="FF00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42" fontId="3" fillId="0" borderId="0" xfId="0" applyNumberFormat="1" applyFont="1"/>
    <xf numFmtId="0" fontId="3" fillId="0" borderId="0" xfId="0" applyFont="1" applyAlignment="1">
      <alignment horizontal="center"/>
    </xf>
    <xf numFmtId="42" fontId="4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2" fontId="3" fillId="0" borderId="0" xfId="0" applyNumberFormat="1" applyFont="1" applyAlignment="1">
      <alignment vertical="center"/>
    </xf>
    <xf numFmtId="42" fontId="5" fillId="0" borderId="0" xfId="0" applyNumberFormat="1" applyFont="1"/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4" fillId="0" borderId="0" xfId="0" applyFont="1"/>
    <xf numFmtId="42" fontId="8" fillId="0" borderId="0" xfId="0" applyNumberFormat="1" applyFont="1"/>
    <xf numFmtId="0" fontId="9" fillId="0" borderId="0" xfId="0" applyFont="1"/>
    <xf numFmtId="42" fontId="7" fillId="0" borderId="0" xfId="0" applyNumberFormat="1" applyFont="1"/>
    <xf numFmtId="0" fontId="10" fillId="0" borderId="0" xfId="0" applyFont="1"/>
    <xf numFmtId="42" fontId="3" fillId="0" borderId="0" xfId="0" applyNumberFormat="1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42" fontId="0" fillId="0" borderId="0" xfId="0" applyNumberFormat="1" applyAlignment="1">
      <alignment vertical="center"/>
    </xf>
    <xf numFmtId="42" fontId="8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/>
    <xf numFmtId="0" fontId="8" fillId="0" borderId="0" xfId="0" quotePrefix="1" applyFont="1"/>
    <xf numFmtId="0" fontId="11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2" fontId="12" fillId="0" borderId="0" xfId="0" applyNumberFormat="1" applyFont="1" applyAlignment="1">
      <alignment horizontal="center"/>
    </xf>
    <xf numFmtId="42" fontId="12" fillId="0" borderId="1" xfId="0" applyNumberFormat="1" applyFont="1" applyBorder="1" applyAlignment="1">
      <alignment horizontal="center"/>
    </xf>
    <xf numFmtId="42" fontId="12" fillId="0" borderId="0" xfId="0" applyNumberFormat="1" applyFont="1" applyAlignment="1">
      <alignment vertical="center"/>
    </xf>
    <xf numFmtId="42" fontId="12" fillId="0" borderId="0" xfId="0" applyNumberFormat="1" applyFont="1"/>
    <xf numFmtId="0" fontId="13" fillId="0" borderId="1" xfId="0" applyFont="1" applyBorder="1" applyAlignment="1">
      <alignment horizontal="center" vertical="center"/>
    </xf>
    <xf numFmtId="42" fontId="13" fillId="0" borderId="1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3" fillId="0" borderId="1" xfId="0" applyFont="1" applyBorder="1" applyAlignment="1">
      <alignment horizontal="center" vertical="top"/>
    </xf>
    <xf numFmtId="42" fontId="13" fillId="0" borderId="1" xfId="0" applyNumberFormat="1" applyFont="1" applyBorder="1" applyAlignment="1">
      <alignment vertical="top"/>
    </xf>
    <xf numFmtId="0" fontId="9" fillId="0" borderId="0" xfId="0" applyFont="1" applyAlignment="1">
      <alignment vertical="top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3" fillId="0" borderId="2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/>
    </xf>
    <xf numFmtId="0" fontId="12" fillId="0" borderId="0" xfId="0" applyFont="1" applyAlignment="1">
      <alignment horizont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</cellXfs>
  <cellStyles count="2">
    <cellStyle name="Comma [0] 3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opLeftCell="A25" workbookViewId="0">
      <selection activeCell="H18" sqref="H18"/>
    </sheetView>
  </sheetViews>
  <sheetFormatPr defaultRowHeight="15"/>
  <cols>
    <col min="1" max="1" width="3.75" style="4" customWidth="1"/>
    <col min="2" max="2" width="50.5" style="2" customWidth="1"/>
    <col min="3" max="3" width="19.5" style="3" customWidth="1"/>
    <col min="4" max="4" width="19" style="3" customWidth="1"/>
    <col min="5" max="5" width="17.375" style="4" customWidth="1"/>
    <col min="6" max="6" width="22.625" style="3" customWidth="1"/>
  </cols>
  <sheetData>
    <row r="1" spans="1:6">
      <c r="A1" s="41" t="s">
        <v>37</v>
      </c>
      <c r="B1" s="41"/>
      <c r="C1" s="41"/>
      <c r="D1" s="41"/>
      <c r="E1" s="41"/>
    </row>
    <row r="2" spans="1:6">
      <c r="A2" s="11"/>
      <c r="B2" s="11"/>
      <c r="C2" s="11"/>
      <c r="D2" s="11"/>
      <c r="E2" s="11"/>
    </row>
    <row r="3" spans="1:6">
      <c r="A3" s="41" t="s">
        <v>47</v>
      </c>
      <c r="B3" s="41"/>
      <c r="C3" s="41"/>
      <c r="D3" s="41"/>
      <c r="E3" s="41"/>
    </row>
    <row r="4" spans="1:6">
      <c r="A4" s="11"/>
      <c r="B4" s="11"/>
      <c r="C4" s="11"/>
      <c r="D4" s="11"/>
      <c r="E4" s="11"/>
    </row>
    <row r="5" spans="1:6">
      <c r="A5" s="41" t="s">
        <v>12</v>
      </c>
      <c r="B5" s="41"/>
      <c r="C5" s="41"/>
      <c r="D5" s="41"/>
      <c r="E5" s="41"/>
      <c r="F5" s="13"/>
    </row>
    <row r="6" spans="1:6">
      <c r="A6" s="43" t="s">
        <v>0</v>
      </c>
      <c r="B6" s="43"/>
      <c r="C6" s="43"/>
      <c r="D6" s="43"/>
      <c r="E6" s="43"/>
      <c r="F6" s="13"/>
    </row>
    <row r="8" spans="1:6" s="15" customFormat="1">
      <c r="A8" s="42" t="s">
        <v>13</v>
      </c>
      <c r="B8" s="42"/>
      <c r="C8" s="21" t="s">
        <v>38</v>
      </c>
      <c r="D8" s="21" t="s">
        <v>39</v>
      </c>
      <c r="E8" s="11" t="s">
        <v>40</v>
      </c>
      <c r="F8" s="14"/>
    </row>
    <row r="9" spans="1:6">
      <c r="A9" s="11">
        <v>1</v>
      </c>
      <c r="B9" s="12" t="s">
        <v>1</v>
      </c>
      <c r="C9" s="14">
        <v>90700000</v>
      </c>
      <c r="D9" s="14">
        <v>115700000</v>
      </c>
      <c r="E9" s="21">
        <f>C9-D9</f>
        <v>-25000000</v>
      </c>
      <c r="F9" s="14"/>
    </row>
    <row r="10" spans="1:6" s="15" customFormat="1">
      <c r="A10" s="11">
        <v>2</v>
      </c>
      <c r="B10" s="24" t="s">
        <v>21</v>
      </c>
      <c r="C10" s="14">
        <f>SUM(C11:C15)</f>
        <v>2767586000</v>
      </c>
      <c r="D10" s="14">
        <f>SUM(D11:D15)</f>
        <v>2767586000</v>
      </c>
      <c r="E10" s="21">
        <f t="shared" ref="E10:E18" si="0">C10-D10</f>
        <v>0</v>
      </c>
      <c r="F10" s="14"/>
    </row>
    <row r="11" spans="1:6" s="23" customFormat="1">
      <c r="A11" s="22"/>
      <c r="B11" s="10" t="s">
        <v>2</v>
      </c>
      <c r="C11" s="16">
        <v>521581000</v>
      </c>
      <c r="D11" s="16">
        <v>521581000</v>
      </c>
      <c r="E11" s="21">
        <f t="shared" si="0"/>
        <v>0</v>
      </c>
      <c r="F11" s="16"/>
    </row>
    <row r="12" spans="1:6" s="23" customFormat="1">
      <c r="A12" s="22"/>
      <c r="B12" s="10" t="s">
        <v>3</v>
      </c>
      <c r="C12" s="16">
        <v>1120274000</v>
      </c>
      <c r="D12" s="16">
        <v>1120274000</v>
      </c>
      <c r="E12" s="21">
        <f t="shared" si="0"/>
        <v>0</v>
      </c>
      <c r="F12" s="16"/>
    </row>
    <row r="13" spans="1:6" s="23" customFormat="1">
      <c r="A13" s="22"/>
      <c r="B13" s="10" t="s">
        <v>4</v>
      </c>
      <c r="C13" s="16">
        <v>75731000</v>
      </c>
      <c r="D13" s="16">
        <v>75731000</v>
      </c>
      <c r="E13" s="21">
        <f t="shared" si="0"/>
        <v>0</v>
      </c>
      <c r="F13" s="16"/>
    </row>
    <row r="14" spans="1:6" s="23" customFormat="1">
      <c r="A14" s="22"/>
      <c r="B14" s="10" t="s">
        <v>5</v>
      </c>
      <c r="C14" s="16">
        <v>400000000</v>
      </c>
      <c r="D14" s="16">
        <v>400000000</v>
      </c>
      <c r="E14" s="21">
        <f t="shared" si="0"/>
        <v>0</v>
      </c>
      <c r="F14" s="16"/>
    </row>
    <row r="15" spans="1:6" s="23" customFormat="1">
      <c r="A15" s="22"/>
      <c r="B15" s="10" t="s">
        <v>6</v>
      </c>
      <c r="C15" s="16">
        <v>650000000</v>
      </c>
      <c r="D15" s="16">
        <v>650000000</v>
      </c>
      <c r="E15" s="21">
        <f t="shared" si="0"/>
        <v>0</v>
      </c>
      <c r="F15" s="16"/>
    </row>
    <row r="16" spans="1:6">
      <c r="A16" s="11">
        <v>7</v>
      </c>
      <c r="B16" s="12" t="s">
        <v>7</v>
      </c>
      <c r="C16" s="14">
        <f>C17</f>
        <v>1655179</v>
      </c>
      <c r="D16" s="14">
        <f>D17</f>
        <v>2828448</v>
      </c>
      <c r="E16" s="21">
        <f t="shared" si="0"/>
        <v>-1173269</v>
      </c>
      <c r="F16" s="14"/>
    </row>
    <row r="17" spans="1:6" s="23" customFormat="1">
      <c r="A17" s="22"/>
      <c r="B17" s="10" t="s">
        <v>22</v>
      </c>
      <c r="C17" s="16">
        <v>1655179</v>
      </c>
      <c r="D17" s="16">
        <v>2828448</v>
      </c>
      <c r="E17" s="21">
        <f t="shared" si="0"/>
        <v>-1173269</v>
      </c>
      <c r="F17" s="16"/>
    </row>
    <row r="18" spans="1:6">
      <c r="A18" s="42" t="s">
        <v>41</v>
      </c>
      <c r="B18" s="42"/>
      <c r="C18" s="14">
        <f>C9+C10+C16</f>
        <v>2859941179</v>
      </c>
      <c r="D18" s="14">
        <f>D9+D10+D16</f>
        <v>2886114448</v>
      </c>
      <c r="E18" s="21">
        <f t="shared" si="0"/>
        <v>-26173269</v>
      </c>
      <c r="F18" s="14"/>
    </row>
    <row r="20" spans="1:6">
      <c r="A20" s="42" t="s">
        <v>14</v>
      </c>
      <c r="B20" s="42"/>
      <c r="C20" s="42"/>
      <c r="D20" s="42"/>
      <c r="E20" s="42"/>
    </row>
    <row r="21" spans="1:6">
      <c r="A21" s="42" t="s">
        <v>15</v>
      </c>
      <c r="B21" s="42"/>
      <c r="C21" s="5">
        <f>SUM(C22:C26)</f>
        <v>673428185</v>
      </c>
      <c r="D21" s="5">
        <f t="shared" ref="D21:E21" si="1">SUM(D22:D26)</f>
        <v>665702643</v>
      </c>
      <c r="E21" s="5">
        <f t="shared" si="1"/>
        <v>7725542</v>
      </c>
    </row>
    <row r="22" spans="1:6">
      <c r="A22" s="6">
        <v>1</v>
      </c>
      <c r="B22" s="19" t="s">
        <v>23</v>
      </c>
      <c r="C22" s="8">
        <v>606590875</v>
      </c>
      <c r="D22" s="8">
        <v>602263293</v>
      </c>
      <c r="E22" s="20">
        <f>C22-D22</f>
        <v>4327582</v>
      </c>
      <c r="F22" s="1"/>
    </row>
    <row r="23" spans="1:6">
      <c r="A23" s="6">
        <v>2</v>
      </c>
      <c r="B23" s="19" t="s">
        <v>24</v>
      </c>
      <c r="C23" s="8">
        <v>40705000</v>
      </c>
      <c r="D23" s="8">
        <v>39089350</v>
      </c>
      <c r="E23" s="20">
        <f t="shared" ref="E23:E26" si="2">C23-D23</f>
        <v>1615650</v>
      </c>
      <c r="F23" s="1"/>
    </row>
    <row r="24" spans="1:6">
      <c r="A24" s="6">
        <v>3</v>
      </c>
      <c r="B24" s="19" t="s">
        <v>25</v>
      </c>
      <c r="C24" s="8">
        <v>4650000</v>
      </c>
      <c r="D24" s="8">
        <v>4500000</v>
      </c>
      <c r="E24" s="20">
        <f t="shared" si="2"/>
        <v>150000</v>
      </c>
      <c r="F24" s="1"/>
    </row>
    <row r="25" spans="1:6">
      <c r="A25" s="6">
        <v>4</v>
      </c>
      <c r="B25" s="19" t="s">
        <v>26</v>
      </c>
      <c r="C25" s="8">
        <v>16682310</v>
      </c>
      <c r="D25" s="8">
        <v>15850000</v>
      </c>
      <c r="E25" s="20">
        <f t="shared" si="2"/>
        <v>832310</v>
      </c>
      <c r="F25" s="1"/>
    </row>
    <row r="26" spans="1:6">
      <c r="A26" s="6">
        <v>5</v>
      </c>
      <c r="B26" s="19" t="s">
        <v>48</v>
      </c>
      <c r="C26" s="8">
        <v>4800000</v>
      </c>
      <c r="D26" s="8">
        <v>4000000</v>
      </c>
      <c r="E26" s="20">
        <f t="shared" si="2"/>
        <v>800000</v>
      </c>
      <c r="F26" s="1"/>
    </row>
    <row r="27" spans="1:6">
      <c r="A27" s="6"/>
      <c r="B27" s="7"/>
      <c r="C27" s="8"/>
      <c r="D27" s="8"/>
      <c r="E27" s="1"/>
      <c r="F27" s="1"/>
    </row>
    <row r="28" spans="1:6">
      <c r="A28" s="42" t="s">
        <v>16</v>
      </c>
      <c r="B28" s="42"/>
      <c r="C28" s="14">
        <f>SUM(C29:C32)</f>
        <v>1779189400</v>
      </c>
      <c r="D28" s="14">
        <f t="shared" ref="D28:E28" si="3">SUM(D29:D32)</f>
        <v>1768810000</v>
      </c>
      <c r="E28" s="14">
        <f t="shared" si="3"/>
        <v>10379400</v>
      </c>
      <c r="F28" s="14"/>
    </row>
    <row r="29" spans="1:6">
      <c r="A29" s="6">
        <v>1</v>
      </c>
      <c r="B29" s="10" t="s">
        <v>27</v>
      </c>
      <c r="C29" s="3">
        <v>28100000</v>
      </c>
      <c r="D29" s="3">
        <v>27850000</v>
      </c>
      <c r="E29" s="18">
        <f t="shared" ref="E29:E45" si="4">C29-D29</f>
        <v>250000</v>
      </c>
    </row>
    <row r="30" spans="1:6">
      <c r="A30" s="4">
        <v>2</v>
      </c>
      <c r="B30" s="10" t="s">
        <v>28</v>
      </c>
      <c r="C30" s="3">
        <v>356179400</v>
      </c>
      <c r="D30" s="3">
        <v>349945000</v>
      </c>
      <c r="E30" s="18">
        <f t="shared" si="4"/>
        <v>6234400</v>
      </c>
    </row>
    <row r="31" spans="1:6">
      <c r="A31" s="6">
        <v>3</v>
      </c>
      <c r="B31" s="10" t="s">
        <v>29</v>
      </c>
      <c r="C31" s="3">
        <v>1380910000</v>
      </c>
      <c r="D31" s="3">
        <v>1377015000</v>
      </c>
      <c r="E31" s="18">
        <f t="shared" si="4"/>
        <v>3895000</v>
      </c>
    </row>
    <row r="32" spans="1:6">
      <c r="A32" s="4">
        <v>4</v>
      </c>
      <c r="B32" s="10" t="s">
        <v>30</v>
      </c>
      <c r="C32" s="3">
        <v>14000000</v>
      </c>
      <c r="D32" s="3">
        <v>14000000</v>
      </c>
      <c r="E32" s="18">
        <f t="shared" si="4"/>
        <v>0</v>
      </c>
    </row>
    <row r="33" spans="1:6">
      <c r="B33" s="10"/>
      <c r="C33" s="16"/>
      <c r="D33" s="16"/>
      <c r="E33" s="18"/>
      <c r="F33" s="16"/>
    </row>
    <row r="34" spans="1:6">
      <c r="A34" s="42" t="s">
        <v>17</v>
      </c>
      <c r="B34" s="42"/>
      <c r="C34" s="14">
        <f>SUM(C35:C36)</f>
        <v>16137000</v>
      </c>
      <c r="D34" s="14">
        <f t="shared" ref="D34:E34" si="5">SUM(D35:D36)</f>
        <v>15350000</v>
      </c>
      <c r="E34" s="14">
        <f t="shared" si="5"/>
        <v>787000</v>
      </c>
      <c r="F34" s="14"/>
    </row>
    <row r="35" spans="1:6">
      <c r="A35" s="6">
        <v>1</v>
      </c>
      <c r="B35" s="25" t="s">
        <v>31</v>
      </c>
      <c r="C35" s="3">
        <v>6637000</v>
      </c>
      <c r="D35" s="3">
        <v>6350000</v>
      </c>
      <c r="E35" s="18">
        <f t="shared" si="4"/>
        <v>287000</v>
      </c>
    </row>
    <row r="36" spans="1:6">
      <c r="A36" s="6">
        <v>2</v>
      </c>
      <c r="B36" s="10" t="s">
        <v>32</v>
      </c>
      <c r="C36" s="3">
        <v>9500000</v>
      </c>
      <c r="D36" s="3">
        <v>9000000</v>
      </c>
      <c r="E36" s="18">
        <f t="shared" si="4"/>
        <v>500000</v>
      </c>
    </row>
    <row r="37" spans="1:6">
      <c r="A37" s="6"/>
      <c r="B37" s="10"/>
      <c r="E37" s="18"/>
    </row>
    <row r="38" spans="1:6">
      <c r="A38" s="42" t="s">
        <v>18</v>
      </c>
      <c r="B38" s="42"/>
      <c r="C38" s="14">
        <f>SUM(C39:C42)</f>
        <v>149372120</v>
      </c>
      <c r="D38" s="14">
        <f t="shared" ref="D38:E38" si="6">SUM(D39:D42)</f>
        <v>106228250</v>
      </c>
      <c r="E38" s="14">
        <f t="shared" si="6"/>
        <v>43143870</v>
      </c>
      <c r="F38" s="14"/>
    </row>
    <row r="39" spans="1:6">
      <c r="A39" s="4">
        <v>1</v>
      </c>
      <c r="B39" s="10" t="s">
        <v>33</v>
      </c>
      <c r="C39" s="3">
        <v>89295000</v>
      </c>
      <c r="D39" s="3">
        <v>48645000</v>
      </c>
      <c r="E39" s="18">
        <f t="shared" si="4"/>
        <v>40650000</v>
      </c>
    </row>
    <row r="40" spans="1:6">
      <c r="A40" s="6">
        <v>2</v>
      </c>
      <c r="B40" s="10" t="s">
        <v>34</v>
      </c>
      <c r="C40" s="3">
        <v>38096000</v>
      </c>
      <c r="D40" s="3">
        <v>37002000</v>
      </c>
      <c r="E40" s="18">
        <f t="shared" si="4"/>
        <v>1094000</v>
      </c>
    </row>
    <row r="41" spans="1:6">
      <c r="A41" s="4">
        <v>3</v>
      </c>
      <c r="B41" s="10" t="s">
        <v>35</v>
      </c>
      <c r="C41" s="3">
        <v>17406120</v>
      </c>
      <c r="D41" s="3">
        <v>16206250</v>
      </c>
      <c r="E41" s="18">
        <f t="shared" si="4"/>
        <v>1199870</v>
      </c>
    </row>
    <row r="42" spans="1:6">
      <c r="A42" s="6">
        <v>4</v>
      </c>
      <c r="B42" s="17" t="s">
        <v>36</v>
      </c>
      <c r="C42" s="9">
        <v>4575000</v>
      </c>
      <c r="D42" s="3">
        <v>4375000</v>
      </c>
      <c r="E42" s="18">
        <f t="shared" si="4"/>
        <v>200000</v>
      </c>
    </row>
    <row r="43" spans="1:6">
      <c r="B43" s="10"/>
      <c r="E43" s="18"/>
    </row>
    <row r="44" spans="1:6">
      <c r="A44" s="42" t="s">
        <v>19</v>
      </c>
      <c r="B44" s="42"/>
      <c r="C44" s="14">
        <f>SUM(C45:C46)</f>
        <v>47817093</v>
      </c>
      <c r="D44" s="14">
        <f t="shared" ref="D44:E44" si="7">SUM(D45:D46)</f>
        <v>47730000</v>
      </c>
      <c r="E44" s="14">
        <f t="shared" si="7"/>
        <v>87093</v>
      </c>
      <c r="F44" s="14"/>
    </row>
    <row r="45" spans="1:6">
      <c r="A45" s="6">
        <v>1</v>
      </c>
      <c r="B45" s="2" t="s">
        <v>8</v>
      </c>
      <c r="C45" s="3">
        <v>4617093</v>
      </c>
      <c r="D45" s="3">
        <v>4530000</v>
      </c>
      <c r="E45" s="18">
        <f t="shared" si="4"/>
        <v>87093</v>
      </c>
    </row>
    <row r="46" spans="1:6">
      <c r="A46" s="4">
        <v>2</v>
      </c>
      <c r="B46" s="2" t="s">
        <v>9</v>
      </c>
      <c r="C46" s="3">
        <v>43200000</v>
      </c>
      <c r="D46" s="3">
        <v>43200000</v>
      </c>
      <c r="E46" s="18">
        <f>C46-D46</f>
        <v>0</v>
      </c>
    </row>
    <row r="47" spans="1:6">
      <c r="E47" s="18"/>
    </row>
    <row r="48" spans="1:6" s="15" customFormat="1">
      <c r="A48" s="42" t="s">
        <v>42</v>
      </c>
      <c r="B48" s="42"/>
      <c r="C48" s="14">
        <f>C21+C28+C34+C38+C44</f>
        <v>2665943798</v>
      </c>
      <c r="D48" s="14">
        <f t="shared" ref="D48:E48" si="8">D21+D28+D34+D38+D44</f>
        <v>2603820893</v>
      </c>
      <c r="E48" s="14">
        <f t="shared" si="8"/>
        <v>62122905</v>
      </c>
      <c r="F48" s="14"/>
    </row>
    <row r="49" spans="1:6" s="15" customFormat="1">
      <c r="A49" s="42" t="s">
        <v>43</v>
      </c>
      <c r="B49" s="42"/>
      <c r="C49" s="14">
        <f>C18-C48</f>
        <v>193997381</v>
      </c>
      <c r="D49" s="14">
        <f t="shared" ref="D49:E49" si="9">D18-D48</f>
        <v>282293555</v>
      </c>
      <c r="E49" s="14">
        <f t="shared" si="9"/>
        <v>-88296174</v>
      </c>
      <c r="F49" s="14"/>
    </row>
    <row r="50" spans="1:6">
      <c r="E50" s="18"/>
    </row>
    <row r="51" spans="1:6">
      <c r="A51" s="42" t="s">
        <v>20</v>
      </c>
      <c r="B51" s="42"/>
      <c r="C51" s="42"/>
      <c r="D51" s="42"/>
      <c r="E51" s="42"/>
    </row>
    <row r="52" spans="1:6">
      <c r="A52" s="4">
        <v>1</v>
      </c>
      <c r="B52" s="2" t="s">
        <v>10</v>
      </c>
      <c r="C52" s="3">
        <v>31688619</v>
      </c>
      <c r="D52" s="3">
        <v>31688619</v>
      </c>
    </row>
    <row r="53" spans="1:6">
      <c r="A53" s="4">
        <v>2</v>
      </c>
      <c r="B53" s="2" t="s">
        <v>11</v>
      </c>
      <c r="C53" s="3">
        <v>225686000</v>
      </c>
      <c r="D53" s="3">
        <v>225686000</v>
      </c>
    </row>
    <row r="54" spans="1:6" s="15" customFormat="1">
      <c r="A54" s="42" t="s">
        <v>45</v>
      </c>
      <c r="B54" s="42"/>
      <c r="C54" s="14">
        <f>C52-C53</f>
        <v>-193997381</v>
      </c>
      <c r="D54" s="14">
        <f t="shared" ref="D54" si="10">D52-D53</f>
        <v>-193997381</v>
      </c>
      <c r="E54" s="14"/>
      <c r="F54" s="14"/>
    </row>
    <row r="56" spans="1:6" s="15" customFormat="1">
      <c r="A56" s="42" t="s">
        <v>44</v>
      </c>
      <c r="B56" s="42"/>
      <c r="C56" s="14"/>
      <c r="D56" s="14">
        <f t="shared" ref="D56" si="11">D49+D54</f>
        <v>88296174</v>
      </c>
      <c r="E56" s="14"/>
      <c r="F56" s="14"/>
    </row>
    <row r="59" spans="1:6" s="15" customFormat="1">
      <c r="A59" s="41" t="s">
        <v>46</v>
      </c>
      <c r="B59" s="41"/>
      <c r="C59" s="41"/>
      <c r="D59" s="41"/>
      <c r="E59" s="41"/>
      <c r="F59" s="14"/>
    </row>
  </sheetData>
  <mergeCells count="18">
    <mergeCell ref="A56:B56"/>
    <mergeCell ref="A54:B54"/>
    <mergeCell ref="A8:B8"/>
    <mergeCell ref="A3:E3"/>
    <mergeCell ref="A59:E59"/>
    <mergeCell ref="A34:B34"/>
    <mergeCell ref="A38:B38"/>
    <mergeCell ref="A44:B44"/>
    <mergeCell ref="A51:E51"/>
    <mergeCell ref="A1:E1"/>
    <mergeCell ref="A18:B18"/>
    <mergeCell ref="A48:B48"/>
    <mergeCell ref="A49:B49"/>
    <mergeCell ref="A5:E5"/>
    <mergeCell ref="A6:E6"/>
    <mergeCell ref="A20:E20"/>
    <mergeCell ref="A21:B21"/>
    <mergeCell ref="A28:B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40" workbookViewId="0">
      <selection activeCell="D6" sqref="D6"/>
    </sheetView>
  </sheetViews>
  <sheetFormatPr defaultRowHeight="15.75"/>
  <cols>
    <col min="1" max="1" width="5.625" style="26" customWidth="1"/>
    <col min="2" max="2" width="2.5" style="26" customWidth="1"/>
    <col min="3" max="3" width="82.75" style="27" customWidth="1"/>
    <col min="4" max="4" width="21.75" style="34" customWidth="1"/>
  </cols>
  <sheetData>
    <row r="1" spans="1:4">
      <c r="A1" s="47" t="s">
        <v>49</v>
      </c>
      <c r="B1" s="47"/>
      <c r="C1" s="47"/>
      <c r="D1" s="47"/>
    </row>
    <row r="2" spans="1:4">
      <c r="A2" s="47" t="s">
        <v>50</v>
      </c>
      <c r="B2" s="47"/>
      <c r="C2" s="47"/>
      <c r="D2" s="47"/>
    </row>
    <row r="3" spans="1:4">
      <c r="C3" s="26"/>
      <c r="D3" s="31"/>
    </row>
    <row r="4" spans="1:4">
      <c r="A4" s="47" t="s">
        <v>51</v>
      </c>
      <c r="B4" s="47"/>
      <c r="C4" s="47"/>
      <c r="D4" s="47"/>
    </row>
    <row r="5" spans="1:4">
      <c r="C5" s="26"/>
      <c r="D5" s="31"/>
    </row>
    <row r="6" spans="1:4">
      <c r="A6" s="46" t="s">
        <v>76</v>
      </c>
      <c r="B6" s="46"/>
      <c r="C6" s="46"/>
      <c r="D6" s="32">
        <v>373456000</v>
      </c>
    </row>
    <row r="8" spans="1:4" s="37" customFormat="1">
      <c r="A8" s="35">
        <v>1</v>
      </c>
      <c r="B8" s="48" t="s">
        <v>52</v>
      </c>
      <c r="C8" s="49"/>
      <c r="D8" s="36">
        <f>SUM(D9)</f>
        <v>18000000</v>
      </c>
    </row>
    <row r="9" spans="1:4" s="1" customFormat="1">
      <c r="A9" s="28"/>
      <c r="B9" s="28" t="s">
        <v>78</v>
      </c>
      <c r="C9" s="29" t="s">
        <v>53</v>
      </c>
      <c r="D9" s="33">
        <v>18000000</v>
      </c>
    </row>
    <row r="10" spans="1:4" s="1" customFormat="1">
      <c r="A10" s="28"/>
      <c r="B10" s="28"/>
      <c r="C10" s="29"/>
      <c r="D10" s="33"/>
    </row>
    <row r="11" spans="1:4" s="37" customFormat="1">
      <c r="A11" s="35">
        <v>2</v>
      </c>
      <c r="B11" s="50" t="s">
        <v>54</v>
      </c>
      <c r="C11" s="51"/>
      <c r="D11" s="36">
        <f>SUM(D12:D15)</f>
        <v>49968093</v>
      </c>
    </row>
    <row r="12" spans="1:4" s="1" customFormat="1">
      <c r="A12" s="28"/>
      <c r="B12" s="28" t="s">
        <v>78</v>
      </c>
      <c r="C12" s="29" t="s">
        <v>82</v>
      </c>
      <c r="D12" s="33">
        <v>9700000</v>
      </c>
    </row>
    <row r="13" spans="1:4" s="1" customFormat="1">
      <c r="A13" s="28"/>
      <c r="B13" s="28" t="s">
        <v>78</v>
      </c>
      <c r="C13" s="29" t="s">
        <v>55</v>
      </c>
      <c r="D13" s="33">
        <v>5268093</v>
      </c>
    </row>
    <row r="14" spans="1:4" s="1" customFormat="1">
      <c r="A14" s="28"/>
      <c r="B14" s="28" t="s">
        <v>78</v>
      </c>
      <c r="C14" s="29" t="s">
        <v>57</v>
      </c>
      <c r="D14" s="33">
        <v>10000000</v>
      </c>
    </row>
    <row r="15" spans="1:4" s="1" customFormat="1">
      <c r="A15" s="28"/>
      <c r="B15" s="28" t="s">
        <v>78</v>
      </c>
      <c r="C15" s="29" t="s">
        <v>56</v>
      </c>
      <c r="D15" s="33">
        <v>25000000</v>
      </c>
    </row>
    <row r="16" spans="1:4" s="1" customFormat="1">
      <c r="A16" s="28"/>
      <c r="B16" s="28"/>
      <c r="C16" s="29"/>
      <c r="D16" s="33"/>
    </row>
    <row r="17" spans="1:4" s="40" customFormat="1" ht="29.45" customHeight="1">
      <c r="A17" s="38">
        <v>3</v>
      </c>
      <c r="B17" s="52" t="s">
        <v>73</v>
      </c>
      <c r="C17" s="53"/>
      <c r="D17" s="39">
        <f>SUM(D18:D25)</f>
        <v>130575000</v>
      </c>
    </row>
    <row r="18" spans="1:4" s="1" customFormat="1">
      <c r="A18" s="28"/>
      <c r="B18" s="28" t="s">
        <v>78</v>
      </c>
      <c r="C18" s="29" t="s">
        <v>83</v>
      </c>
      <c r="D18" s="33">
        <v>30000000</v>
      </c>
    </row>
    <row r="19" spans="1:4" s="1" customFormat="1">
      <c r="A19" s="28"/>
      <c r="B19" s="28" t="s">
        <v>78</v>
      </c>
      <c r="C19" s="29" t="s">
        <v>58</v>
      </c>
      <c r="D19" s="33">
        <v>7800000</v>
      </c>
    </row>
    <row r="20" spans="1:4" s="1" customFormat="1">
      <c r="A20" s="28"/>
      <c r="B20" s="28" t="s">
        <v>78</v>
      </c>
      <c r="C20" s="29" t="s">
        <v>60</v>
      </c>
      <c r="D20" s="33">
        <v>15000000</v>
      </c>
    </row>
    <row r="21" spans="1:4" s="1" customFormat="1">
      <c r="A21" s="28"/>
      <c r="B21" s="28" t="s">
        <v>78</v>
      </c>
      <c r="C21" s="29" t="s">
        <v>61</v>
      </c>
      <c r="D21" s="33">
        <v>2850000</v>
      </c>
    </row>
    <row r="22" spans="1:4" s="1" customFormat="1">
      <c r="A22" s="28"/>
      <c r="B22" s="28" t="s">
        <v>78</v>
      </c>
      <c r="C22" s="29" t="s">
        <v>62</v>
      </c>
      <c r="D22" s="33">
        <v>52800000</v>
      </c>
    </row>
    <row r="23" spans="1:4" s="1" customFormat="1">
      <c r="A23" s="28"/>
      <c r="B23" s="28" t="s">
        <v>78</v>
      </c>
      <c r="C23" s="29" t="s">
        <v>63</v>
      </c>
      <c r="D23" s="33">
        <v>5000000</v>
      </c>
    </row>
    <row r="24" spans="1:4" s="1" customFormat="1">
      <c r="A24" s="28"/>
      <c r="B24" s="28" t="s">
        <v>78</v>
      </c>
      <c r="C24" s="29" t="s">
        <v>64</v>
      </c>
      <c r="D24" s="33">
        <v>7725000</v>
      </c>
    </row>
    <row r="25" spans="1:4" s="1" customFormat="1">
      <c r="A25" s="28"/>
      <c r="B25" s="28" t="s">
        <v>78</v>
      </c>
      <c r="C25" s="29" t="s">
        <v>59</v>
      </c>
      <c r="D25" s="33">
        <v>9400000</v>
      </c>
    </row>
    <row r="26" spans="1:4" s="1" customFormat="1">
      <c r="A26" s="28"/>
      <c r="B26" s="28"/>
      <c r="C26" s="29"/>
      <c r="D26" s="33"/>
    </row>
    <row r="27" spans="1:4" s="40" customFormat="1" ht="33" customHeight="1">
      <c r="A27" s="38">
        <v>4</v>
      </c>
      <c r="B27" s="52" t="s">
        <v>74</v>
      </c>
      <c r="C27" s="53"/>
      <c r="D27" s="39">
        <f>SUM(D28:D29)</f>
        <v>60800000</v>
      </c>
    </row>
    <row r="28" spans="1:4" s="1" customFormat="1">
      <c r="A28" s="28"/>
      <c r="B28" s="28" t="s">
        <v>78</v>
      </c>
      <c r="C28" s="29" t="s">
        <v>65</v>
      </c>
      <c r="D28" s="33">
        <v>12800000</v>
      </c>
    </row>
    <row r="29" spans="1:4" s="1" customFormat="1">
      <c r="A29" s="28"/>
      <c r="B29" s="28" t="s">
        <v>78</v>
      </c>
      <c r="C29" s="29" t="s">
        <v>66</v>
      </c>
      <c r="D29" s="33">
        <v>48000000</v>
      </c>
    </row>
    <row r="30" spans="1:4" s="1" customFormat="1">
      <c r="A30" s="28"/>
      <c r="B30" s="28"/>
      <c r="C30" s="29"/>
      <c r="D30" s="33"/>
    </row>
    <row r="31" spans="1:4" s="40" customFormat="1" ht="29.45" customHeight="1">
      <c r="A31" s="38">
        <v>5</v>
      </c>
      <c r="B31" s="52" t="s">
        <v>75</v>
      </c>
      <c r="C31" s="53"/>
      <c r="D31" s="39">
        <f>SUM(D32:D34)</f>
        <v>81000000</v>
      </c>
    </row>
    <row r="32" spans="1:4" s="1" customFormat="1">
      <c r="A32" s="28"/>
      <c r="B32" s="28" t="s">
        <v>78</v>
      </c>
      <c r="C32" s="29" t="s">
        <v>85</v>
      </c>
      <c r="D32" s="33">
        <v>15000000</v>
      </c>
    </row>
    <row r="33" spans="1:6" s="1" customFormat="1">
      <c r="A33" s="28"/>
      <c r="B33" s="28" t="s">
        <v>78</v>
      </c>
      <c r="C33" s="29" t="s">
        <v>84</v>
      </c>
      <c r="D33" s="33">
        <v>10000000</v>
      </c>
    </row>
    <row r="34" spans="1:6" s="1" customFormat="1">
      <c r="A34" s="28"/>
      <c r="B34" s="28" t="s">
        <v>78</v>
      </c>
      <c r="C34" s="29" t="s">
        <v>77</v>
      </c>
      <c r="D34" s="33">
        <v>56000000</v>
      </c>
    </row>
    <row r="35" spans="1:6" s="1" customFormat="1">
      <c r="A35" s="28"/>
      <c r="B35" s="28"/>
      <c r="C35" s="29"/>
      <c r="D35" s="33"/>
    </row>
    <row r="36" spans="1:6" s="40" customFormat="1">
      <c r="A36" s="38">
        <v>6</v>
      </c>
      <c r="B36" s="52" t="s">
        <v>67</v>
      </c>
      <c r="C36" s="53"/>
      <c r="D36" s="39">
        <f>SUM(D37:D38)</f>
        <v>28510000</v>
      </c>
    </row>
    <row r="37" spans="1:6" s="1" customFormat="1">
      <c r="A37" s="28"/>
      <c r="B37" s="28" t="s">
        <v>78</v>
      </c>
      <c r="C37" s="29" t="s">
        <v>68</v>
      </c>
      <c r="D37" s="33">
        <v>23510000</v>
      </c>
    </row>
    <row r="38" spans="1:6" s="1" customFormat="1">
      <c r="A38" s="28"/>
      <c r="B38" s="28" t="s">
        <v>78</v>
      </c>
      <c r="C38" s="29" t="s">
        <v>69</v>
      </c>
      <c r="D38" s="33">
        <v>5000000</v>
      </c>
    </row>
    <row r="39" spans="1:6" s="1" customFormat="1">
      <c r="A39" s="28"/>
      <c r="B39" s="28"/>
      <c r="C39" s="29"/>
      <c r="D39" s="33"/>
    </row>
    <row r="40" spans="1:6" s="40" customFormat="1">
      <c r="A40" s="38">
        <v>7</v>
      </c>
      <c r="B40" s="44" t="s">
        <v>79</v>
      </c>
      <c r="C40" s="45"/>
      <c r="D40" s="39">
        <f>SUM(D41:D42)</f>
        <v>7500000</v>
      </c>
    </row>
    <row r="41" spans="1:6" s="1" customFormat="1">
      <c r="A41" s="28"/>
      <c r="B41" s="28" t="s">
        <v>78</v>
      </c>
      <c r="C41" s="29" t="s">
        <v>80</v>
      </c>
      <c r="D41" s="33">
        <v>7500000</v>
      </c>
    </row>
    <row r="42" spans="1:6" s="1" customFormat="1">
      <c r="A42" s="28"/>
      <c r="B42" s="28"/>
      <c r="C42" s="29"/>
      <c r="D42" s="33"/>
    </row>
    <row r="43" spans="1:6" s="40" customFormat="1">
      <c r="A43" s="38">
        <v>8</v>
      </c>
      <c r="B43" s="44" t="s">
        <v>81</v>
      </c>
      <c r="C43" s="45"/>
      <c r="D43" s="39">
        <f>SUM(D44:D46)</f>
        <v>11000000</v>
      </c>
    </row>
    <row r="44" spans="1:6" s="1" customFormat="1">
      <c r="A44" s="28"/>
      <c r="B44" s="28" t="s">
        <v>78</v>
      </c>
      <c r="C44" s="29" t="s">
        <v>70</v>
      </c>
      <c r="D44" s="33">
        <v>4000000</v>
      </c>
      <c r="F44" s="30"/>
    </row>
    <row r="45" spans="1:6" s="1" customFormat="1">
      <c r="A45" s="28"/>
      <c r="B45" s="28" t="s">
        <v>78</v>
      </c>
      <c r="C45" s="29" t="s">
        <v>71</v>
      </c>
      <c r="D45" s="33">
        <v>2000000</v>
      </c>
    </row>
    <row r="46" spans="1:6" s="1" customFormat="1">
      <c r="A46" s="28"/>
      <c r="B46" s="28" t="s">
        <v>78</v>
      </c>
      <c r="C46" s="29" t="s">
        <v>72</v>
      </c>
      <c r="D46" s="33">
        <v>5000000</v>
      </c>
    </row>
    <row r="48" spans="1:6">
      <c r="A48" s="47" t="s">
        <v>46</v>
      </c>
      <c r="B48" s="47"/>
      <c r="C48" s="47"/>
      <c r="D48" s="47"/>
    </row>
  </sheetData>
  <mergeCells count="13">
    <mergeCell ref="A48:D48"/>
    <mergeCell ref="A4:D4"/>
    <mergeCell ref="B8:C8"/>
    <mergeCell ref="B11:C11"/>
    <mergeCell ref="B17:C17"/>
    <mergeCell ref="B27:C27"/>
    <mergeCell ref="B31:C31"/>
    <mergeCell ref="B36:C36"/>
    <mergeCell ref="B43:C43"/>
    <mergeCell ref="A6:C6"/>
    <mergeCell ref="B40:C40"/>
    <mergeCell ref="A1:D1"/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Realisasi APBDes</vt:lpstr>
      <vt:lpstr>Prioritas DD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2023-03-19T02:46:00Z</cp:lastPrinted>
  <dcterms:created xsi:type="dcterms:W3CDTF">2021-02-21T12:32:00Z</dcterms:created>
  <dcterms:modified xsi:type="dcterms:W3CDTF">2026-01-12T03:31:13Z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4AD35F470A9D4CBC8805188B6569AF9E_13</vt:lpwstr>
  </property>
  <property fmtid="{D5CDD505-2E9C-101B-9397-08002B2CF9AE}" pid="3" name="KSOProductBuildVer">
    <vt:lpwstr>1033-12.2.0.23155</vt:lpwstr>
  </property>
</Properties>
</file>